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farsolargmbh.sharepoint.com/sites/SOFARSOLARGmbH/Freigegebene Dokumente/General/Sales/Spain &amp; Portugal/Customer Support &amp; Service/"/>
    </mc:Choice>
  </mc:AlternateContent>
  <xr:revisionPtr revIDLastSave="0" documentId="8_{68B07ACC-CD0C-4E06-A0CA-3DC1526DFA9D}" xr6:coauthVersionLast="46" xr6:coauthVersionMax="46" xr10:uidLastSave="{00000000-0000-0000-0000-000000000000}"/>
  <bookViews>
    <workbookView xWindow="-110" yWindow="-110" windowWidth="19420" windowHeight="10420" xr2:uid="{32F6CD42-97F4-414A-8D0E-AB0EA5AEFBDE}"/>
  </bookViews>
  <sheets>
    <sheet name="Storage Configurator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J9" i="1"/>
  <c r="J10" i="1"/>
  <c r="O10" i="1"/>
  <c r="N10" i="1"/>
  <c r="M10" i="1"/>
  <c r="L10" i="1"/>
  <c r="I10" i="1"/>
  <c r="J11" i="1"/>
  <c r="L11" i="1"/>
  <c r="M11" i="1"/>
  <c r="N11" i="1"/>
  <c r="O11" i="1"/>
  <c r="I11" i="1"/>
  <c r="F10" i="1"/>
  <c r="F9" i="1"/>
  <c r="F7" i="1"/>
  <c r="F6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J8" i="1"/>
  <c r="I8" i="1"/>
  <c r="F8" i="1"/>
  <c r="J7" i="1"/>
  <c r="I7" i="1"/>
  <c r="J6" i="1"/>
  <c r="I6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I9" i="1"/>
</calcChain>
</file>

<file path=xl/sharedStrings.xml><?xml version="1.0" encoding="utf-8"?>
<sst xmlns="http://schemas.openxmlformats.org/spreadsheetml/2006/main" count="86" uniqueCount="53">
  <si>
    <t>SOFAR HV Storage System Configuration</t>
  </si>
  <si>
    <t>Requirements</t>
  </si>
  <si>
    <t>Difference</t>
  </si>
  <si>
    <t>System Results</t>
  </si>
  <si>
    <t>Requirement</t>
  </si>
  <si>
    <t>Value</t>
  </si>
  <si>
    <t>Result</t>
  </si>
  <si>
    <t>Total</t>
  </si>
  <si>
    <t>1st</t>
  </si>
  <si>
    <t>2nd</t>
  </si>
  <si>
    <t>3rd</t>
  </si>
  <si>
    <t>4th</t>
  </si>
  <si>
    <t>5th</t>
  </si>
  <si>
    <t>6th</t>
  </si>
  <si>
    <t>Required grid power</t>
  </si>
  <si>
    <t>Grid power</t>
  </si>
  <si>
    <t>Required offgrid power</t>
  </si>
  <si>
    <t>Offgrid power</t>
  </si>
  <si>
    <t>Required PV power</t>
  </si>
  <si>
    <t>PV power</t>
  </si>
  <si>
    <t>Required Charging power</t>
  </si>
  <si>
    <t>Charging power</t>
  </si>
  <si>
    <t>Min. Charging power</t>
  </si>
  <si>
    <t>Required usable capacity</t>
  </si>
  <si>
    <t>Usable capacity</t>
  </si>
  <si>
    <t>Max. Charging power</t>
  </si>
  <si>
    <t>Products</t>
  </si>
  <si>
    <t>Configuration</t>
  </si>
  <si>
    <t>Put the number of products here for several configurations</t>
  </si>
  <si>
    <t>Inverter</t>
  </si>
  <si>
    <t>AC-Power</t>
  </si>
  <si>
    <t>Offgrid Power</t>
  </si>
  <si>
    <t>PV Power</t>
  </si>
  <si>
    <t>Charging Power</t>
  </si>
  <si>
    <t>HYD 5KTL-3PH</t>
  </si>
  <si>
    <t>HYD 6KTL-3PH</t>
  </si>
  <si>
    <t>HYD 8KTL-3PH</t>
  </si>
  <si>
    <t>HYD 10KTL-3PH</t>
  </si>
  <si>
    <t>HYD 15KTL-3PH</t>
  </si>
  <si>
    <t>HYD 20KTL-3PH</t>
  </si>
  <si>
    <t>Batteries</t>
  </si>
  <si>
    <t>Modules</t>
  </si>
  <si>
    <t>Usable Cap.</t>
  </si>
  <si>
    <t>Rated Voltage</t>
  </si>
  <si>
    <t>Min. Voltage</t>
  </si>
  <si>
    <t>Max. Voltage</t>
  </si>
  <si>
    <t>GTX 3000-H4</t>
  </si>
  <si>
    <t>GTX 3000-H5</t>
  </si>
  <si>
    <t>GTX 3000-H6</t>
  </si>
  <si>
    <t>GTX 3000-H7</t>
  </si>
  <si>
    <t>GTX 3000-H8</t>
  </si>
  <si>
    <t>GTX 3000-H9</t>
  </si>
  <si>
    <t>GTX 3000-H10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</si>
</sst>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\ &quot;kW&quot;"/>
    <numFmt numFmtId="167" formatCode="0.0\ &quot;kWh&quot;"/>
    <numFmt numFmtId="168" formatCode="0.0;\-0.0;&quot;&quot;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2" fillId="2" borderId="2" xfId="0" applyFont="1" applyFill="1" applyBorder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3" fontId="1" fillId="0" borderId="2" xfId="0" applyNumberFormat="1" applyFont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2" xfId="0" applyNumberFormat="1" applyBorder="1" applyProtection="1">
      <alignment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hidden="1"/>
    </xf>
    <xf numFmtId="164" fontId="0" fillId="0" borderId="3" xfId="0" applyNumberFormat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164" fontId="0" fillId="0" borderId="0" xfId="0" applyNumberFormat="1" applyFill="1" applyBorder="1" applyProtection="1">
      <alignment vertical="center"/>
      <protection hidden="1"/>
    </xf>
    <xf numFmtId="0" fontId="0" fillId="3" borderId="4" xfId="0" applyFill="1" applyBorder="1" applyAlignment="1" applyProtection="1">
      <alignment horizontal="center" vertical="center"/>
      <protection locked="0"/>
    </xf>
    <xf numFmtId="165" fontId="0" fillId="0" borderId="2" xfId="0" applyNumberFormat="1" applyBorder="1" applyProtection="1">
      <alignment vertical="center"/>
      <protection hidden="1"/>
    </xf>
    <xf numFmtId="166" fontId="0" fillId="3" borderId="2" xfId="0" applyNumberFormat="1" applyFill="1" applyBorder="1" applyProtection="1">
      <alignment vertical="center"/>
      <protection locked="0"/>
    </xf>
    <xf numFmtId="167" fontId="0" fillId="3" borderId="2" xfId="0" applyNumberFormat="1" applyFill="1" applyBorder="1" applyProtection="1">
      <alignment vertical="center"/>
      <protection locked="0"/>
    </xf>
    <xf numFmtId="0" fontId="2" fillId="0" borderId="5" xfId="0" applyFont="1" applyFill="1" applyBorder="1" applyProtection="1">
      <alignment vertical="center"/>
      <protection hidden="1"/>
    </xf>
    <xf numFmtId="0" fontId="0" fillId="0" borderId="5" xfId="0" applyFill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left" vertical="center"/>
      <protection hidden="1"/>
    </xf>
    <xf numFmtId="167" fontId="2" fillId="4" borderId="2" xfId="0" applyNumberFormat="1" applyFont="1" applyFill="1" applyBorder="1" applyProtection="1">
      <alignment vertical="center"/>
      <protection hidden="1"/>
    </xf>
    <xf numFmtId="168" fontId="0" fillId="0" borderId="4" xfId="0" applyNumberFormat="1" applyBorder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168" fontId="0" fillId="0" borderId="0" xfId="0" applyNumberFormat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7" fontId="2" fillId="0" borderId="0" xfId="0" applyNumberFormat="1" applyFont="1" applyFill="1" applyBorder="1" applyProtection="1">
      <alignment vertical="center"/>
      <protection hidden="1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714375</xdr:colOff>
      <xdr:row>0</xdr:row>
      <xdr:rowOff>9525</xdr:rowOff>
    </xdr:from>
    <xdr:to>
      <xdr:col>14</xdr:col>
      <xdr:colOff>916081</xdr:colOff>
      <xdr:row>1</xdr:row>
      <xdr:rowOff>236339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234290-B00D-46E8-B5B7-6F3701458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9525"/>
          <a:ext cx="2144806" cy="56971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23</xdr:row>
      <xdr:rowOff>9524</xdr:rowOff>
    </xdr:from>
    <xdr:to>
      <xdr:col>7</xdr:col>
      <xdr:colOff>1428096</xdr:colOff>
      <xdr:row>30</xdr:row>
      <xdr:rowOff>16001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82DA218-AFA4-4248-9743-3D7A3432D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6638924"/>
          <a:ext cx="1313796" cy="200672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962025</xdr:colOff>
      <xdr:row>14</xdr:row>
      <xdr:rowOff>238125</xdr:rowOff>
    </xdr:from>
    <xdr:to>
      <xdr:col>7</xdr:col>
      <xdr:colOff>1462557</xdr:colOff>
      <xdr:row>19</xdr:row>
      <xdr:rowOff>257175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7DD5CB0-6140-45A7-8002-0CB4D7A30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4295775"/>
          <a:ext cx="1472082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75F4-935B-406A-82F0-8F1C932FC114}">
  <dimension ref="A1:R30"/>
  <sheetViews>
    <sheetView showGridLines="0" tabSelected="1" zoomScaleNormal="100" workbookViewId="0">
      <selection activeCell="C11" sqref="C11"/>
    </sheetView>
  </sheetViews>
  <sheetFormatPr baseColWidth="10" defaultColWidth="11.453125" defaultRowHeight="22.5" customHeight="1" x14ac:dyDescent="0.35"/>
  <cols>
    <col min="1" max="1" width="5.1796875" style="2" customWidth="1"/>
    <col min="2" max="2" width="24" style="2" customWidth="1"/>
    <col min="3" max="3" width="12.81640625" style="2" customWidth="1"/>
    <col min="4" max="7" width="14.54296875" style="2" customWidth="1"/>
    <col min="8" max="8" width="23.54296875" style="2" customWidth="1"/>
    <col min="9" max="9" width="16.81640625" style="2" customWidth="1"/>
    <col min="10" max="15" width="14.54296875" style="2" customWidth="1"/>
    <col min="16" max="16384" width="11.453125" style="2"/>
  </cols>
  <sheetData>
    <row r="1" spans="1:15" ht="27" customHeight="1" x14ac:dyDescent="0.35">
      <c r="A1" s="1" t="s">
        <v>0</v>
      </c>
    </row>
    <row r="3" spans="1:15" ht="22.5" customHeight="1" thickBot="1" x14ac:dyDescent="0.4">
      <c r="A3" s="3" t="s">
        <v>1</v>
      </c>
      <c r="B3" s="4"/>
      <c r="C3" s="4"/>
      <c r="D3" s="25"/>
      <c r="E3" s="3" t="s">
        <v>2</v>
      </c>
      <c r="F3" s="3"/>
      <c r="H3" s="3" t="s">
        <v>3</v>
      </c>
      <c r="I3" s="3"/>
      <c r="J3" s="3"/>
      <c r="K3" s="3"/>
      <c r="L3" s="3"/>
      <c r="M3" s="3"/>
      <c r="N3" s="3"/>
      <c r="O3" s="3"/>
    </row>
    <row r="4" spans="1:15" ht="22.5" customHeight="1" thickTop="1" x14ac:dyDescent="0.35">
      <c r="A4" s="5"/>
      <c r="H4" s="5"/>
    </row>
    <row r="5" spans="1:15" ht="22.5" customHeight="1" x14ac:dyDescent="0.35">
      <c r="B5" s="6" t="s">
        <v>4</v>
      </c>
      <c r="C5" s="6" t="s">
        <v>5</v>
      </c>
      <c r="D5" s="23"/>
      <c r="E5" s="6" t="s">
        <v>4</v>
      </c>
      <c r="F5" s="26" t="s">
        <v>2</v>
      </c>
      <c r="H5" s="6" t="s">
        <v>6</v>
      </c>
      <c r="I5" s="26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</row>
    <row r="6" spans="1:15" ht="22.5" customHeight="1" x14ac:dyDescent="0.35">
      <c r="B6" s="9" t="s">
        <v>14</v>
      </c>
      <c r="C6" s="21">
        <v>100</v>
      </c>
      <c r="D6" s="24"/>
      <c r="E6" s="30" t="s">
        <v>15</v>
      </c>
      <c r="F6" s="28">
        <f t="shared" ref="F6:F7" si="0">IF(C6&lt;&gt;"",I6-C6,"")</f>
        <v>-90</v>
      </c>
      <c r="H6" s="27" t="s">
        <v>15</v>
      </c>
      <c r="I6" s="28">
        <f t="shared" ref="I6:I11" si="1">SUM(J6:O6)</f>
        <v>10</v>
      </c>
      <c r="J6" s="29">
        <f>SUMPRODUCT(J$16:J$21,$C$16:$C$21)</f>
        <v>10</v>
      </c>
      <c r="K6" s="29">
        <f>SUMPRODUCT(K$16:K$21,$C$16:$C$21)</f>
        <v>0</v>
      </c>
      <c r="L6" s="29">
        <f t="shared" ref="L6:O6" si="2">SUMPRODUCT(L$16:L$21,$C$16:$C$21)</f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</row>
    <row r="7" spans="1:15" ht="22.5" customHeight="1" x14ac:dyDescent="0.35">
      <c r="B7" s="9" t="s">
        <v>16</v>
      </c>
      <c r="C7" s="21">
        <v>50</v>
      </c>
      <c r="D7" s="24"/>
      <c r="E7" s="30" t="s">
        <v>17</v>
      </c>
      <c r="F7" s="28">
        <f t="shared" si="0"/>
        <v>-40</v>
      </c>
      <c r="H7" s="27" t="s">
        <v>17</v>
      </c>
      <c r="I7" s="28">
        <f t="shared" si="1"/>
        <v>10</v>
      </c>
      <c r="J7" s="29">
        <f>SUMPRODUCT(J$16:J$21,$D$16:$D$21)</f>
        <v>10</v>
      </c>
      <c r="K7" s="29">
        <f>SUMPRODUCT(K$16:K$21,$D$16:$D$21)</f>
        <v>0</v>
      </c>
      <c r="L7" s="29">
        <f t="shared" ref="L7:O7" si="3">SUMPRODUCT(L$16:L$21,$D$16:$D$21)</f>
        <v>0</v>
      </c>
      <c r="M7" s="29">
        <f t="shared" si="3"/>
        <v>0</v>
      </c>
      <c r="N7" s="29">
        <f t="shared" si="3"/>
        <v>0</v>
      </c>
      <c r="O7" s="29">
        <f t="shared" si="3"/>
        <v>0</v>
      </c>
    </row>
    <row r="8" spans="1:15" ht="22.5" customHeight="1" x14ac:dyDescent="0.35">
      <c r="B8" s="9" t="s">
        <v>18</v>
      </c>
      <c r="C8" s="21">
        <v>130</v>
      </c>
      <c r="D8" s="24"/>
      <c r="E8" s="30" t="s">
        <v>19</v>
      </c>
      <c r="F8" s="28">
        <f>IF(C8&lt;&gt;"",I8-C8,"")</f>
        <v>-120</v>
      </c>
      <c r="H8" s="27" t="s">
        <v>19</v>
      </c>
      <c r="I8" s="28">
        <f t="shared" si="1"/>
        <v>10</v>
      </c>
      <c r="J8" s="29">
        <f>SUMPRODUCT(J$16:J$21,$E$16:$E$21)</f>
        <v>10</v>
      </c>
      <c r="K8" s="29">
        <f>SUMPRODUCT(K$16:K$21,$E$16:$E$21)</f>
        <v>0</v>
      </c>
      <c r="L8" s="29">
        <f t="shared" ref="L8:O8" si="4">SUMPRODUCT(L$16:L$21,$E$16:$E$21)</f>
        <v>0</v>
      </c>
      <c r="M8" s="29">
        <f t="shared" si="4"/>
        <v>0</v>
      </c>
      <c r="N8" s="29">
        <f t="shared" si="4"/>
        <v>0</v>
      </c>
      <c r="O8" s="29">
        <f t="shared" si="4"/>
        <v>0</v>
      </c>
    </row>
    <row r="9" spans="1:15" ht="22.5" customHeight="1" x14ac:dyDescent="0.35">
      <c r="B9" s="9" t="s">
        <v>20</v>
      </c>
      <c r="C9" s="21">
        <v>25</v>
      </c>
      <c r="D9" s="24"/>
      <c r="E9" s="30" t="s">
        <v>21</v>
      </c>
      <c r="F9" s="28">
        <f t="shared" ref="F9" si="5">IF(C9&lt;&gt;"",I9-C9,"")</f>
        <v>-19.527999999999999</v>
      </c>
      <c r="H9" s="27" t="s">
        <v>22</v>
      </c>
      <c r="I9" s="28">
        <f t="shared" si="1"/>
        <v>5.4720000000000004</v>
      </c>
      <c r="J9" s="29">
        <f>MIN(SUMPRODUCT(J$16:J$21,$F$16:$F$21),SUMPRODUCT(J$24:J$30,$F$24:$F$30,{30;30;30;30;30;30;30})/1000)</f>
        <v>5.4720000000000004</v>
      </c>
      <c r="K9" s="29">
        <f>MIN(SUMPRODUCT(K$16:K$21,$F$16:$F$21),SUMPRODUCT(K$24:K$30,$F$24:$F$30,{30;30;30;30;30;30;30})/1000)</f>
        <v>0</v>
      </c>
      <c r="L9" s="29">
        <f t="shared" ref="L9:O10" si="6">SUMPRODUCT(L$16:L$21,$F$16:$F$21)</f>
        <v>0</v>
      </c>
      <c r="M9" s="29">
        <f t="shared" si="6"/>
        <v>0</v>
      </c>
      <c r="N9" s="29">
        <f t="shared" si="6"/>
        <v>0</v>
      </c>
      <c r="O9" s="29">
        <f t="shared" si="6"/>
        <v>0</v>
      </c>
    </row>
    <row r="10" spans="1:15" ht="22.5" customHeight="1" x14ac:dyDescent="0.35">
      <c r="B10" s="9" t="s">
        <v>23</v>
      </c>
      <c r="C10" s="22">
        <v>20</v>
      </c>
      <c r="D10" s="24"/>
      <c r="E10" s="30" t="s">
        <v>24</v>
      </c>
      <c r="F10" s="28">
        <f>IF(C10&lt;&gt;"",I11-C10,"")</f>
        <v>-11</v>
      </c>
      <c r="H10" s="27" t="s">
        <v>25</v>
      </c>
      <c r="I10" s="28">
        <f t="shared" si="1"/>
        <v>6.9119999999999999</v>
      </c>
      <c r="J10" s="29">
        <f>MIN(SUMPRODUCT(J$16:J$21,$F$16:$F$21),SUMPRODUCT(J$24:J$30,$G$24:$G$30,{30;30;30;30;30;30;30})/1000)</f>
        <v>6.9119999999999999</v>
      </c>
      <c r="K10" s="29">
        <f>MIN(SUMPRODUCT(K$16:K$21,$F$16:$F$21),SUMPRODUCT(K$24:K$30,$G$24:$G$30,{30;30;30;30;30;30;30})/1000)</f>
        <v>0</v>
      </c>
      <c r="L10" s="29">
        <f t="shared" si="6"/>
        <v>0</v>
      </c>
      <c r="M10" s="29">
        <f t="shared" si="6"/>
        <v>0</v>
      </c>
      <c r="N10" s="29">
        <f t="shared" si="6"/>
        <v>0</v>
      </c>
      <c r="O10" s="29">
        <f t="shared" si="6"/>
        <v>0</v>
      </c>
    </row>
    <row r="11" spans="1:15" ht="22.5" customHeight="1" x14ac:dyDescent="0.35">
      <c r="H11" s="27" t="s">
        <v>24</v>
      </c>
      <c r="I11" s="28">
        <f t="shared" si="1"/>
        <v>9</v>
      </c>
      <c r="J11" s="29">
        <f t="shared" ref="J11:O11" si="7">SUMPRODUCT(J$24:J$30,$D$24:$D$30)</f>
        <v>9</v>
      </c>
      <c r="K11" s="29">
        <f t="shared" si="7"/>
        <v>0</v>
      </c>
      <c r="L11" s="29">
        <f t="shared" si="7"/>
        <v>0</v>
      </c>
      <c r="M11" s="29">
        <f t="shared" si="7"/>
        <v>0</v>
      </c>
      <c r="N11" s="29">
        <f t="shared" si="7"/>
        <v>0</v>
      </c>
      <c r="O11" s="29">
        <f t="shared" si="7"/>
        <v>0</v>
      </c>
    </row>
    <row r="12" spans="1:15" ht="22.5" customHeight="1" x14ac:dyDescent="0.35">
      <c r="H12" s="32"/>
      <c r="I12" s="33"/>
      <c r="J12" s="31"/>
      <c r="K12" s="31"/>
      <c r="L12" s="31"/>
      <c r="M12" s="31"/>
      <c r="N12" s="31"/>
      <c r="O12" s="31"/>
    </row>
    <row r="13" spans="1:15" ht="22.5" customHeight="1" thickBot="1" x14ac:dyDescent="0.4">
      <c r="A13" s="3" t="s">
        <v>26</v>
      </c>
      <c r="B13" s="3"/>
      <c r="C13" s="3"/>
      <c r="D13" s="3"/>
      <c r="E13" s="3"/>
      <c r="F13" s="3"/>
      <c r="G13" s="3"/>
      <c r="I13" s="3" t="s">
        <v>27</v>
      </c>
      <c r="J13" s="3"/>
      <c r="K13" s="3"/>
      <c r="L13" s="3"/>
      <c r="M13" s="3"/>
      <c r="N13" s="3"/>
      <c r="O13" s="3"/>
    </row>
    <row r="14" spans="1:15" ht="22.5" customHeight="1" thickTop="1" x14ac:dyDescent="0.35">
      <c r="A14" s="5"/>
      <c r="I14" s="10"/>
      <c r="J14" s="10" t="s">
        <v>28</v>
      </c>
    </row>
    <row r="15" spans="1:15" ht="22.5" customHeight="1" x14ac:dyDescent="0.35">
      <c r="B15" s="6" t="s">
        <v>29</v>
      </c>
      <c r="C15" s="6" t="s">
        <v>30</v>
      </c>
      <c r="D15" s="6" t="s">
        <v>31</v>
      </c>
      <c r="E15" s="6" t="s">
        <v>32</v>
      </c>
      <c r="F15" s="6" t="s">
        <v>33</v>
      </c>
      <c r="I15" s="6" t="s">
        <v>29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7" t="s">
        <v>13</v>
      </c>
    </row>
    <row r="16" spans="1:15" ht="22.5" customHeight="1" x14ac:dyDescent="0.35">
      <c r="B16" s="9" t="s">
        <v>34</v>
      </c>
      <c r="C16" s="20">
        <v>5</v>
      </c>
      <c r="D16" s="8">
        <v>5</v>
      </c>
      <c r="E16" s="8">
        <v>5</v>
      </c>
      <c r="F16" s="8">
        <v>5</v>
      </c>
      <c r="I16" s="9" t="s">
        <v>34</v>
      </c>
      <c r="J16" s="14"/>
      <c r="K16" s="14"/>
      <c r="L16" s="14"/>
      <c r="M16" s="14"/>
      <c r="N16" s="14"/>
      <c r="O16" s="14"/>
    </row>
    <row r="17" spans="2:18" ht="22.5" customHeight="1" x14ac:dyDescent="0.35">
      <c r="B17" s="9" t="s">
        <v>35</v>
      </c>
      <c r="C17" s="20">
        <v>6</v>
      </c>
      <c r="D17" s="8">
        <v>6</v>
      </c>
      <c r="E17" s="8">
        <v>6</v>
      </c>
      <c r="F17" s="8">
        <v>6</v>
      </c>
      <c r="I17" s="9" t="s">
        <v>35</v>
      </c>
      <c r="J17" s="14"/>
      <c r="K17" s="14"/>
      <c r="L17" s="14"/>
      <c r="M17" s="14"/>
      <c r="N17" s="14"/>
      <c r="O17" s="14"/>
    </row>
    <row r="18" spans="2:18" ht="22.5" customHeight="1" x14ac:dyDescent="0.35">
      <c r="B18" s="9" t="s">
        <v>36</v>
      </c>
      <c r="C18" s="20">
        <v>8</v>
      </c>
      <c r="D18" s="8">
        <v>8</v>
      </c>
      <c r="E18" s="8">
        <v>8</v>
      </c>
      <c r="F18" s="8">
        <v>8</v>
      </c>
      <c r="I18" s="9" t="s">
        <v>36</v>
      </c>
      <c r="J18" s="14"/>
      <c r="K18" s="14"/>
      <c r="L18" s="14"/>
      <c r="M18" s="14"/>
      <c r="N18" s="14"/>
      <c r="O18" s="14"/>
    </row>
    <row r="19" spans="2:18" ht="22.5" customHeight="1" x14ac:dyDescent="0.35">
      <c r="B19" s="9" t="s">
        <v>37</v>
      </c>
      <c r="C19" s="20">
        <v>10</v>
      </c>
      <c r="D19" s="8">
        <v>10</v>
      </c>
      <c r="E19" s="8">
        <v>10</v>
      </c>
      <c r="F19" s="8">
        <v>10</v>
      </c>
      <c r="I19" s="9" t="s">
        <v>37</v>
      </c>
      <c r="J19" s="14">
        <v>1</v>
      </c>
      <c r="K19" s="14"/>
      <c r="L19" s="14"/>
      <c r="M19" s="14"/>
      <c r="N19" s="14"/>
      <c r="O19" s="14"/>
    </row>
    <row r="20" spans="2:18" ht="22.5" customHeight="1" x14ac:dyDescent="0.35">
      <c r="B20" s="9" t="s">
        <v>38</v>
      </c>
      <c r="C20" s="20">
        <v>15</v>
      </c>
      <c r="D20" s="8">
        <v>15</v>
      </c>
      <c r="E20" s="8">
        <v>15</v>
      </c>
      <c r="F20" s="8">
        <v>15</v>
      </c>
      <c r="I20" s="9" t="s">
        <v>38</v>
      </c>
      <c r="J20" s="14"/>
      <c r="K20" s="14"/>
      <c r="L20" s="14"/>
      <c r="M20" s="14"/>
      <c r="N20" s="14"/>
      <c r="O20" s="14"/>
    </row>
    <row r="21" spans="2:18" ht="22.5" customHeight="1" x14ac:dyDescent="0.35">
      <c r="B21" s="9" t="s">
        <v>39</v>
      </c>
      <c r="C21" s="20">
        <v>20</v>
      </c>
      <c r="D21" s="8">
        <v>20</v>
      </c>
      <c r="E21" s="8">
        <v>20</v>
      </c>
      <c r="F21" s="8">
        <v>20</v>
      </c>
      <c r="I21" s="9" t="s">
        <v>39</v>
      </c>
      <c r="J21" s="14"/>
      <c r="K21" s="14"/>
      <c r="L21" s="14"/>
      <c r="M21" s="14"/>
      <c r="N21" s="14"/>
      <c r="O21" s="14"/>
    </row>
    <row r="22" spans="2:18" ht="22.5" customHeight="1" x14ac:dyDescent="0.35">
      <c r="M22" s="12"/>
      <c r="N22" s="12"/>
      <c r="O22" s="12"/>
      <c r="P22" s="12"/>
      <c r="Q22" s="12"/>
      <c r="R22" s="12"/>
    </row>
    <row r="23" spans="2:18" ht="22.5" customHeight="1" x14ac:dyDescent="0.35">
      <c r="B23" s="6" t="s">
        <v>40</v>
      </c>
      <c r="C23" s="6" t="s">
        <v>41</v>
      </c>
      <c r="D23" s="6" t="s">
        <v>42</v>
      </c>
      <c r="E23" s="6" t="s">
        <v>43</v>
      </c>
      <c r="F23" s="15" t="s">
        <v>44</v>
      </c>
      <c r="G23" s="6" t="s">
        <v>45</v>
      </c>
      <c r="H23" s="17"/>
      <c r="I23" s="6" t="s">
        <v>40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12"/>
      <c r="Q23" s="12"/>
      <c r="R23" s="12"/>
    </row>
    <row r="24" spans="2:18" ht="22.5" customHeight="1" x14ac:dyDescent="0.35">
      <c r="B24" s="9" t="s">
        <v>46</v>
      </c>
      <c r="C24" s="11">
        <v>4</v>
      </c>
      <c r="D24" s="8">
        <v>9</v>
      </c>
      <c r="E24" s="13">
        <f t="shared" ref="E24:E30" si="8">51.2*C24</f>
        <v>204.8</v>
      </c>
      <c r="F24" s="16">
        <f t="shared" ref="F24:F30" si="9">45.6*C24</f>
        <v>182.4</v>
      </c>
      <c r="G24" s="13">
        <f t="shared" ref="G24:G30" si="10">57.6*C24</f>
        <v>230.4</v>
      </c>
      <c r="H24" s="18"/>
      <c r="I24" s="9" t="s">
        <v>46</v>
      </c>
      <c r="J24" s="19">
        <v>1</v>
      </c>
      <c r="K24" s="14"/>
      <c r="L24" s="14"/>
      <c r="M24" s="14"/>
      <c r="N24" s="14"/>
      <c r="O24" s="14"/>
    </row>
    <row r="25" spans="2:18" ht="22.5" customHeight="1" x14ac:dyDescent="0.35">
      <c r="B25" s="9" t="s">
        <v>47</v>
      </c>
      <c r="C25" s="11">
        <v>5</v>
      </c>
      <c r="D25" s="8">
        <v>11.25</v>
      </c>
      <c r="E25" s="13">
        <f t="shared" si="8"/>
        <v>256</v>
      </c>
      <c r="F25" s="16">
        <f t="shared" si="9"/>
        <v>228</v>
      </c>
      <c r="G25" s="13">
        <f t="shared" si="10"/>
        <v>288</v>
      </c>
      <c r="H25" s="18"/>
      <c r="I25" s="9" t="s">
        <v>47</v>
      </c>
      <c r="J25" s="19"/>
      <c r="K25" s="14"/>
      <c r="L25" s="14"/>
      <c r="M25" s="14"/>
      <c r="N25" s="14"/>
      <c r="O25" s="14"/>
    </row>
    <row r="26" spans="2:18" ht="22.5" customHeight="1" x14ac:dyDescent="0.35">
      <c r="B26" s="9" t="s">
        <v>48</v>
      </c>
      <c r="C26" s="11">
        <v>6</v>
      </c>
      <c r="D26" s="8">
        <v>13.5</v>
      </c>
      <c r="E26" s="13">
        <f t="shared" si="8"/>
        <v>307.20000000000005</v>
      </c>
      <c r="F26" s="16">
        <f t="shared" si="9"/>
        <v>273.60000000000002</v>
      </c>
      <c r="G26" s="13">
        <f t="shared" si="10"/>
        <v>345.6</v>
      </c>
      <c r="H26" s="18"/>
      <c r="I26" s="9" t="s">
        <v>48</v>
      </c>
      <c r="J26" s="19"/>
      <c r="K26" s="14"/>
      <c r="L26" s="14"/>
      <c r="M26" s="14"/>
      <c r="N26" s="14"/>
      <c r="O26" s="14"/>
    </row>
    <row r="27" spans="2:18" ht="22.5" customHeight="1" x14ac:dyDescent="0.35">
      <c r="B27" s="9" t="s">
        <v>49</v>
      </c>
      <c r="C27" s="11">
        <v>7</v>
      </c>
      <c r="D27" s="8">
        <v>15.75</v>
      </c>
      <c r="E27" s="13">
        <f t="shared" si="8"/>
        <v>358.40000000000003</v>
      </c>
      <c r="F27" s="16">
        <f t="shared" si="9"/>
        <v>319.2</v>
      </c>
      <c r="G27" s="13">
        <f t="shared" si="10"/>
        <v>403.2</v>
      </c>
      <c r="H27" s="18"/>
      <c r="I27" s="9" t="s">
        <v>49</v>
      </c>
      <c r="J27" s="19"/>
      <c r="K27" s="14"/>
      <c r="L27" s="14"/>
      <c r="M27" s="14"/>
      <c r="N27" s="14"/>
      <c r="O27" s="14"/>
    </row>
    <row r="28" spans="2:18" ht="22.5" customHeight="1" x14ac:dyDescent="0.35">
      <c r="B28" s="9" t="s">
        <v>50</v>
      </c>
      <c r="C28" s="11">
        <v>8</v>
      </c>
      <c r="D28" s="8">
        <v>18</v>
      </c>
      <c r="E28" s="13">
        <f t="shared" si="8"/>
        <v>409.6</v>
      </c>
      <c r="F28" s="16">
        <f t="shared" si="9"/>
        <v>364.8</v>
      </c>
      <c r="G28" s="13">
        <f t="shared" si="10"/>
        <v>460.8</v>
      </c>
      <c r="H28" s="18"/>
      <c r="I28" s="9" t="s">
        <v>50</v>
      </c>
      <c r="J28" s="19"/>
      <c r="K28" s="14"/>
      <c r="L28" s="14"/>
      <c r="M28" s="14"/>
      <c r="N28" s="14"/>
      <c r="O28" s="14"/>
    </row>
    <row r="29" spans="2:18" ht="22.5" customHeight="1" x14ac:dyDescent="0.35">
      <c r="B29" s="9" t="s">
        <v>51</v>
      </c>
      <c r="C29" s="11">
        <v>9</v>
      </c>
      <c r="D29" s="8">
        <v>20.25</v>
      </c>
      <c r="E29" s="13">
        <f t="shared" si="8"/>
        <v>460.8</v>
      </c>
      <c r="F29" s="16">
        <f t="shared" si="9"/>
        <v>410.40000000000003</v>
      </c>
      <c r="G29" s="13">
        <f t="shared" si="10"/>
        <v>518.4</v>
      </c>
      <c r="H29" s="18"/>
      <c r="I29" s="9" t="s">
        <v>51</v>
      </c>
      <c r="J29" s="19"/>
      <c r="K29" s="14"/>
      <c r="L29" s="14"/>
      <c r="M29" s="14"/>
      <c r="N29" s="14"/>
      <c r="O29" s="14"/>
    </row>
    <row r="30" spans="2:18" ht="22.5" customHeight="1" x14ac:dyDescent="0.35">
      <c r="B30" s="9" t="s">
        <v>52</v>
      </c>
      <c r="C30" s="11">
        <v>10</v>
      </c>
      <c r="D30" s="8">
        <v>22.5</v>
      </c>
      <c r="E30" s="13">
        <f t="shared" si="8"/>
        <v>512</v>
      </c>
      <c r="F30" s="16">
        <f t="shared" si="9"/>
        <v>456</v>
      </c>
      <c r="G30" s="13">
        <f t="shared" si="10"/>
        <v>576</v>
      </c>
      <c r="H30" s="18"/>
      <c r="I30" s="9" t="s">
        <v>52</v>
      </c>
      <c r="J30" s="19"/>
      <c r="K30" s="14"/>
      <c r="L30" s="14"/>
      <c r="M30" s="14"/>
      <c r="N30" s="14"/>
      <c r="O30" s="14"/>
    </row>
  </sheetData>
  <sheetProtection algorithmName="SHA-512" hashValue="QKMwVW+EUhRm+7rLz65UUfeL6hQ7vdGXZrkEZOA+h/5hONn6CXc6AgX/Q3J7H14n5qhu0dw2fZg5IZbZJzJKzQ==" saltValue="PvIXnynIiUtn8GbgRrlKoQ==" spinCount="100000" sheet="1" objects="1" scenarios="1"/>
  <conditionalFormatting sqref="F6">
    <cfRule type="expression" dxfId="3" priority="5">
      <formula>F6&gt;=0</formula>
    </cfRule>
    <cfRule type="expression" dxfId="2" priority="6">
      <formula>F6&lt;0</formula>
    </cfRule>
  </conditionalFormatting>
  <conditionalFormatting sqref="F7:F10">
    <cfRule type="expression" dxfId="1" priority="1">
      <formula>F7&gt;=0</formula>
    </cfRule>
    <cfRule type="expression" dxfId="0" priority="2">
      <formula>F7&lt;0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4359B6482D8046807E5C3BB26A3687" ma:contentTypeVersion="12" ma:contentTypeDescription="Ein neues Dokument erstellen." ma:contentTypeScope="" ma:versionID="ada31c3e18a791ad28f4504b53decf9a">
  <xsd:schema xmlns:xsd="http://www.w3.org/2001/XMLSchema" xmlns:xs="http://www.w3.org/2001/XMLSchema" xmlns:p="http://schemas.microsoft.com/office/2006/metadata/properties" xmlns:ns2="275aa8e7-d886-4ccb-80fb-ddf80a8881ea" xmlns:ns3="6d2aab55-6484-494d-b0ac-a6883b6a5d34" targetNamespace="http://schemas.microsoft.com/office/2006/metadata/properties" ma:root="true" ma:fieldsID="75f47748ad2d68a4552efb7f76e27b63" ns2:_="" ns3:_="">
    <xsd:import namespace="275aa8e7-d886-4ccb-80fb-ddf80a8881ea"/>
    <xsd:import namespace="6d2aab55-6484-494d-b0ac-a6883b6a5d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aa8e7-d886-4ccb-80fb-ddf80a888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ab55-6484-494d-b0ac-a6883b6a5d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52A8F-68B1-4C83-A117-97A24715DD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A8E40E-8BE8-4694-BA26-09CD8F62B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CF995-15AA-4C35-8D7E-A6600DEFF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5aa8e7-d886-4ccb-80fb-ddf80a8881ea"/>
    <ds:schemaRef ds:uri="6d2aab55-6484-494d-b0ac-a6883b6a5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Storage Configurator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Buchholz</dc:creator>
  <cp:keywords/>
  <dc:description/>
  <cp:lastModifiedBy>Guillermo Calamita</cp:lastModifiedBy>
  <cp:revision/>
  <dcterms:created xsi:type="dcterms:W3CDTF">2021-02-18T13:33:40Z</dcterms:created>
  <dcterms:modified xsi:type="dcterms:W3CDTF">2021-03-31T15:39:42Z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0x010100064359B6482D8046807E5C3BB26A3687</vt:lpwstr>
  </property>
</Properties>
</file>